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N58" i="2"/>
  <c r="O58"/>
  <c r="O21"/>
  <c r="O15"/>
  <c r="O49" i="1"/>
  <c r="N55"/>
  <c r="O11" i="2"/>
  <c r="O12"/>
  <c r="O13"/>
  <c r="O14"/>
  <c r="O16"/>
  <c r="O17"/>
  <c r="O18"/>
  <c r="O19"/>
  <c r="O20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8"/>
  <c r="O49"/>
  <c r="O50"/>
  <c r="O51"/>
  <c r="O52"/>
  <c r="O53"/>
  <c r="O54"/>
  <c r="O55"/>
  <c r="O56"/>
  <c r="O57"/>
  <c r="O10"/>
  <c r="O9"/>
  <c r="O8"/>
  <c r="O7"/>
  <c r="O6"/>
  <c r="O4"/>
  <c r="O5"/>
  <c r="M58"/>
  <c r="O50" i="1"/>
  <c r="M55"/>
  <c r="O53"/>
  <c r="O52"/>
  <c r="O48"/>
  <c r="O47"/>
  <c r="O45"/>
  <c r="O17"/>
  <c r="O16"/>
  <c r="O64"/>
  <c r="O61"/>
  <c r="O62"/>
  <c r="O63"/>
  <c r="M64"/>
  <c r="L64"/>
  <c r="L58" i="2"/>
  <c r="K58"/>
  <c r="K64" i="1"/>
  <c r="K55"/>
  <c r="O33"/>
  <c r="O54"/>
  <c r="J58" i="2"/>
  <c r="J64" i="1"/>
  <c r="J55"/>
  <c r="O34"/>
  <c r="O32"/>
  <c r="I64"/>
  <c r="O8"/>
  <c r="I55"/>
  <c r="I58" i="2"/>
  <c r="H58"/>
  <c r="G58"/>
  <c r="O29" i="1"/>
  <c r="H55"/>
  <c r="G64"/>
  <c r="H64"/>
  <c r="F64"/>
  <c r="E64"/>
  <c r="D64"/>
  <c r="C64"/>
  <c r="F55"/>
  <c r="E55"/>
  <c r="D55"/>
  <c r="C55"/>
  <c r="O51"/>
  <c r="O46"/>
  <c r="O44"/>
  <c r="O43"/>
  <c r="O42"/>
  <c r="O41"/>
  <c r="O40"/>
  <c r="O39"/>
  <c r="O38"/>
  <c r="O37"/>
  <c r="O36"/>
  <c r="O35"/>
  <c r="O31"/>
  <c r="O30"/>
  <c r="O28"/>
  <c r="O27"/>
  <c r="O26"/>
  <c r="O25"/>
  <c r="O24"/>
  <c r="O23"/>
  <c r="O22"/>
  <c r="O21"/>
  <c r="O20"/>
  <c r="O19"/>
  <c r="O18"/>
  <c r="O15"/>
  <c r="O14"/>
  <c r="O13"/>
  <c r="O12"/>
  <c r="O11"/>
  <c r="O10"/>
  <c r="O9"/>
  <c r="O7"/>
  <c r="O6"/>
  <c r="O5"/>
  <c r="O4"/>
  <c r="F58" i="2"/>
  <c r="D58"/>
  <c r="E58"/>
  <c r="C58"/>
  <c r="O55" i="1" l="1"/>
</calcChain>
</file>

<file path=xl/sharedStrings.xml><?xml version="1.0" encoding="utf-8"?>
<sst xmlns="http://schemas.openxmlformats.org/spreadsheetml/2006/main" count="155" uniqueCount="117">
  <si>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</si>
  <si>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</si>
  <si>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</si>
  <si>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</si>
  <si>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</si>
  <si>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</si>
  <si>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</si>
  <si>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</si>
  <si>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</si>
  <si>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</si>
  <si>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</si>
  <si>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</si>
  <si>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</si>
  <si>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pod. her zrušený</t>
  </si>
  <si>
    <t>Odvod výtěžku z VHP zrušený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</si>
  <si>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</si>
  <si>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</si>
  <si>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</si>
  <si>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</si>
  <si>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</si>
  <si>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</si>
  <si>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</si>
  <si>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</si>
  <si>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</si>
  <si>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</si>
  <si>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</si>
  <si>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</si>
  <si>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</si>
  <si>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</si>
  <si>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</si>
  <si>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</si>
  <si>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</si>
  <si>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</si>
  <si>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</si>
  <si>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</si>
  <si>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</si>
  <si>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</si>
  <si>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</si>
  <si>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</si>
  <si>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</si>
  <si>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</si>
  <si>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</si>
  <si>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</si>
  <si>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</si>
  <si>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</si>
  <si>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</si>
  <si>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</si>
  <si>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</si>
  <si>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</si>
  <si>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>Přebytek hospodaření min.let</t>
  </si>
  <si>
    <t>Přijaté úvěry</t>
  </si>
  <si>
    <t>Splátky úvěrů</t>
  </si>
  <si>
    <t>Financování celkem</t>
  </si>
  <si>
    <t>SR</t>
  </si>
  <si>
    <t>RO č.1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</si>
  <si>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</si>
  <si>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</si>
  <si>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</si>
  <si>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</si>
  <si>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</si>
  <si>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</si>
  <si>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</si>
  <si>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</si>
  <si>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</si>
  <si>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</si>
  <si>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</si>
  <si>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</si>
  <si>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</si>
  <si>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</si>
  <si>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</si>
  <si>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</si>
  <si>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</si>
  <si>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</si>
  <si>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</si>
  <si>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</si>
  <si>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</si>
  <si>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</si>
  <si>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</si>
  <si>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</si>
  <si>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</si>
  <si>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</si>
  <si>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</si>
  <si>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</si>
  <si>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</si>
  <si>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</si>
  <si>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</si>
  <si>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</si>
  <si>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</si>
  <si>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</si>
  <si>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celkem</t>
  </si>
  <si>
    <t>RO č.2</t>
  </si>
  <si>
    <t>RO č.3</t>
  </si>
  <si>
    <t>Vratka dotace</t>
  </si>
  <si>
    <t>Financování</t>
  </si>
  <si>
    <t xml:space="preserve"> ROZPOČTOVÁ OPATŘENÍ  MĚSTA NA ROK 2017</t>
  </si>
  <si>
    <t>schváleno dne</t>
  </si>
  <si>
    <t>RO č.4</t>
  </si>
  <si>
    <t>RO č.5</t>
  </si>
  <si>
    <t>Neinv.dotace od KÚPK</t>
  </si>
  <si>
    <t>Nemocnice</t>
  </si>
  <si>
    <t>RO č.6</t>
  </si>
  <si>
    <t>Inv.dotace ze SR</t>
  </si>
  <si>
    <t>RO č.7</t>
  </si>
  <si>
    <t>RO č.8</t>
  </si>
  <si>
    <t>Neinv.dotace ze VPS - volby</t>
  </si>
  <si>
    <t>Inv. dotace od KÚPK</t>
  </si>
  <si>
    <t>Obnova míst. památek (kapličky)</t>
  </si>
  <si>
    <t>Městská policie,bezpečnost</t>
  </si>
  <si>
    <t>Ochrana obyvatelstva</t>
  </si>
  <si>
    <t>RO č.9</t>
  </si>
  <si>
    <t>Výstavba inž.sítí</t>
  </si>
  <si>
    <t>RO č.10</t>
  </si>
  <si>
    <t>Inv.dotace ze SFDI</t>
  </si>
  <si>
    <t>Ochrana životního prostředí</t>
  </si>
  <si>
    <t>Volby prezidenta</t>
  </si>
  <si>
    <t xml:space="preserve">Volby do PS </t>
  </si>
  <si>
    <t>RO č.11</t>
  </si>
</sst>
</file>

<file path=xl/styles.xml><?xml version="1.0" encoding="utf-8"?>
<styleSheet xmlns="http://schemas.openxmlformats.org/spreadsheetml/2006/main">
  <numFmts count="4">
    <numFmt numFmtId="44" formatCode="_-* #,##0.00\ &quot;Kč&quot;_-;\-* #,##0.00\ &quot;Kč&quot;_-;_-* &quot;-&quot;??\ &quot;Kč&quot;_-;_-@_-"/>
    <numFmt numFmtId="164" formatCode="0.000"/>
    <numFmt numFmtId="165" formatCode="0.0000"/>
    <numFmt numFmtId="166" formatCode="0.00000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/>
    <xf numFmtId="14" fontId="0" fillId="0" borderId="0" xfId="0" applyNumberForma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0" fillId="0" borderId="0" xfId="0" applyNumberFormat="1"/>
    <xf numFmtId="165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2" fontId="0" fillId="0" borderId="1" xfId="1" applyNumberFormat="1" applyFont="1" applyBorder="1" applyAlignment="1"/>
    <xf numFmtId="0" fontId="3" fillId="0" borderId="0" xfId="0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66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2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opLeftCell="A31" workbookViewId="0">
      <selection activeCell="T29" sqref="T29"/>
    </sheetView>
  </sheetViews>
  <sheetFormatPr defaultRowHeight="15"/>
  <cols>
    <col min="1" max="1" width="8" customWidth="1"/>
    <col min="2" max="2" width="32.42578125" customWidth="1"/>
    <col min="3" max="3" width="11.28515625" bestFit="1" customWidth="1"/>
    <col min="4" max="4" width="6.5703125" bestFit="1" customWidth="1"/>
    <col min="5" max="5" width="6.5703125" style="5" bestFit="1" customWidth="1"/>
    <col min="6" max="6" width="9.5703125" style="5" bestFit="1" customWidth="1"/>
    <col min="7" max="7" width="6.7109375" style="5" customWidth="1"/>
    <col min="8" max="8" width="10" style="5" customWidth="1"/>
    <col min="9" max="9" width="11.85546875" style="5" customWidth="1"/>
    <col min="10" max="11" width="14" style="5" customWidth="1"/>
    <col min="12" max="12" width="10.42578125" style="5" customWidth="1"/>
    <col min="13" max="13" width="13.42578125" style="5" customWidth="1"/>
    <col min="14" max="14" width="9.7109375" style="5" customWidth="1"/>
    <col min="15" max="15" width="13.85546875" customWidth="1"/>
  </cols>
  <sheetData>
    <row r="1" spans="1:15" ht="15.75">
      <c r="A1" s="6"/>
      <c r="B1" s="7" t="s">
        <v>94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2.95" customHeight="1">
      <c r="A2" s="8"/>
      <c r="B2" s="14" t="s">
        <v>0</v>
      </c>
      <c r="C2" s="14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2.95" customHeight="1">
      <c r="A3" s="8"/>
      <c r="B3" s="6"/>
      <c r="C3" s="19" t="s">
        <v>53</v>
      </c>
      <c r="D3" s="14" t="s">
        <v>54</v>
      </c>
      <c r="E3" s="14" t="s">
        <v>90</v>
      </c>
      <c r="F3" s="14" t="s">
        <v>91</v>
      </c>
      <c r="G3" s="14" t="s">
        <v>96</v>
      </c>
      <c r="H3" s="14" t="s">
        <v>97</v>
      </c>
      <c r="I3" s="14" t="s">
        <v>100</v>
      </c>
      <c r="J3" s="14" t="s">
        <v>102</v>
      </c>
      <c r="K3" s="14" t="s">
        <v>103</v>
      </c>
      <c r="L3" s="14" t="s">
        <v>109</v>
      </c>
      <c r="M3" s="14" t="s">
        <v>111</v>
      </c>
      <c r="N3" s="14" t="s">
        <v>116</v>
      </c>
      <c r="O3" s="14" t="s">
        <v>89</v>
      </c>
    </row>
    <row r="4" spans="1:15" ht="12.95" customHeight="1">
      <c r="A4" s="8">
        <v>1111</v>
      </c>
      <c r="B4" s="6" t="s">
        <v>2</v>
      </c>
      <c r="C4" s="9">
        <v>8900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>
        <f>C4+D4+E4+F4</f>
        <v>8900</v>
      </c>
    </row>
    <row r="5" spans="1:15" ht="12.95" customHeight="1">
      <c r="A5" s="8">
        <v>1112</v>
      </c>
      <c r="B5" s="6" t="s">
        <v>3</v>
      </c>
      <c r="C5" s="9">
        <v>200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">
        <f t="shared" ref="O5:O51" si="0">C5+D5+E5+F5</f>
        <v>200</v>
      </c>
    </row>
    <row r="6" spans="1:15" ht="12.95" customHeight="1">
      <c r="A6" s="8">
        <v>1113</v>
      </c>
      <c r="B6" s="6" t="s">
        <v>4</v>
      </c>
      <c r="C6" s="9">
        <v>790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>
        <f t="shared" si="0"/>
        <v>790</v>
      </c>
    </row>
    <row r="7" spans="1:15" ht="12.95" customHeight="1">
      <c r="A7" s="8">
        <v>1121</v>
      </c>
      <c r="B7" s="6" t="s">
        <v>5</v>
      </c>
      <c r="C7" s="9">
        <v>9000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9">
        <f t="shared" si="0"/>
        <v>9000</v>
      </c>
    </row>
    <row r="8" spans="1:15" ht="12.95" customHeight="1">
      <c r="A8" s="8">
        <v>1122</v>
      </c>
      <c r="B8" s="6" t="s">
        <v>6</v>
      </c>
      <c r="C8" s="9">
        <v>0</v>
      </c>
      <c r="D8" s="6"/>
      <c r="E8" s="6"/>
      <c r="F8" s="6"/>
      <c r="G8" s="6"/>
      <c r="H8" s="6"/>
      <c r="I8" s="6">
        <v>1450.27</v>
      </c>
      <c r="J8" s="6"/>
      <c r="K8" s="6"/>
      <c r="L8" s="6"/>
      <c r="M8" s="6"/>
      <c r="N8" s="6"/>
      <c r="O8" s="9">
        <f>SUM(I8)</f>
        <v>1450.27</v>
      </c>
    </row>
    <row r="9" spans="1:15" ht="12.95" customHeight="1">
      <c r="A9" s="8">
        <v>1211</v>
      </c>
      <c r="B9" s="6" t="s">
        <v>7</v>
      </c>
      <c r="C9" s="9">
        <v>17500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9">
        <f t="shared" si="0"/>
        <v>17500</v>
      </c>
    </row>
    <row r="10" spans="1:15" ht="12.95" customHeight="1">
      <c r="A10" s="8">
        <v>1334</v>
      </c>
      <c r="B10" s="6" t="s">
        <v>8</v>
      </c>
      <c r="C10" s="9">
        <v>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9">
        <f t="shared" si="0"/>
        <v>0</v>
      </c>
    </row>
    <row r="11" spans="1:15" ht="12.95" customHeight="1">
      <c r="A11" s="8">
        <v>1340</v>
      </c>
      <c r="B11" s="6" t="s">
        <v>9</v>
      </c>
      <c r="C11" s="9">
        <v>1600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>
        <f t="shared" si="0"/>
        <v>1600</v>
      </c>
    </row>
    <row r="12" spans="1:15" ht="12.95" customHeight="1">
      <c r="A12" s="8">
        <v>1341</v>
      </c>
      <c r="B12" s="6" t="s">
        <v>10</v>
      </c>
      <c r="C12" s="9">
        <v>80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>
        <f t="shared" si="0"/>
        <v>80</v>
      </c>
    </row>
    <row r="13" spans="1:15" ht="12.95" customHeight="1">
      <c r="A13" s="8">
        <v>1343</v>
      </c>
      <c r="B13" s="6" t="s">
        <v>11</v>
      </c>
      <c r="C13" s="9">
        <v>15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>
        <f t="shared" si="0"/>
        <v>15</v>
      </c>
    </row>
    <row r="14" spans="1:15" ht="12.95" customHeight="1">
      <c r="A14" s="8">
        <v>1345</v>
      </c>
      <c r="B14" s="6" t="s">
        <v>12</v>
      </c>
      <c r="C14" s="9">
        <v>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>
        <f t="shared" si="0"/>
        <v>1</v>
      </c>
    </row>
    <row r="15" spans="1:15" ht="12.95" customHeight="1">
      <c r="A15" s="8">
        <v>1382</v>
      </c>
      <c r="B15" s="6" t="s">
        <v>13</v>
      </c>
      <c r="C15" s="9">
        <v>56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>
        <f t="shared" si="0"/>
        <v>56</v>
      </c>
    </row>
    <row r="16" spans="1:15" ht="12.95" customHeight="1">
      <c r="A16" s="8">
        <v>1383</v>
      </c>
      <c r="B16" s="6" t="s">
        <v>14</v>
      </c>
      <c r="C16" s="9">
        <v>25</v>
      </c>
      <c r="D16" s="6"/>
      <c r="E16" s="6"/>
      <c r="F16" s="6"/>
      <c r="G16" s="6"/>
      <c r="H16" s="6"/>
      <c r="I16" s="6"/>
      <c r="J16" s="6"/>
      <c r="K16" s="6"/>
      <c r="L16" s="6"/>
      <c r="M16" s="9">
        <v>1580</v>
      </c>
      <c r="N16" s="9"/>
      <c r="O16" s="9">
        <f>SUM(C16:M16)</f>
        <v>1605</v>
      </c>
    </row>
    <row r="17" spans="1:15" ht="12.95" customHeight="1">
      <c r="A17" s="8">
        <v>1381</v>
      </c>
      <c r="B17" s="6" t="s">
        <v>15</v>
      </c>
      <c r="C17" s="9">
        <v>4129</v>
      </c>
      <c r="D17" s="6"/>
      <c r="E17" s="6"/>
      <c r="F17" s="6"/>
      <c r="G17" s="6"/>
      <c r="H17" s="6"/>
      <c r="I17" s="6"/>
      <c r="J17" s="6"/>
      <c r="K17" s="6"/>
      <c r="L17" s="6"/>
      <c r="M17" s="9">
        <v>1990</v>
      </c>
      <c r="N17" s="9"/>
      <c r="O17" s="9">
        <f>SUM(C17:M17)</f>
        <v>6119</v>
      </c>
    </row>
    <row r="18" spans="1:15" ht="12.95" customHeight="1">
      <c r="A18" s="8">
        <v>1361</v>
      </c>
      <c r="B18" s="6" t="s">
        <v>16</v>
      </c>
      <c r="C18" s="9">
        <v>550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>
        <f t="shared" si="0"/>
        <v>550</v>
      </c>
    </row>
    <row r="19" spans="1:15" ht="12.95" customHeight="1">
      <c r="A19" s="8">
        <v>1511</v>
      </c>
      <c r="B19" s="6" t="s">
        <v>17</v>
      </c>
      <c r="C19" s="9">
        <v>2100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>
        <f t="shared" si="0"/>
        <v>2100</v>
      </c>
    </row>
    <row r="20" spans="1:15" ht="12.95" customHeight="1">
      <c r="A20" s="8">
        <v>2460</v>
      </c>
      <c r="B20" s="6" t="s">
        <v>18</v>
      </c>
      <c r="C20" s="9">
        <v>50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9">
        <f t="shared" si="0"/>
        <v>50</v>
      </c>
    </row>
    <row r="21" spans="1:15" ht="12.95" customHeight="1">
      <c r="A21" s="8">
        <v>1019</v>
      </c>
      <c r="B21" s="6" t="s">
        <v>19</v>
      </c>
      <c r="C21" s="9">
        <v>190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>
        <f t="shared" si="0"/>
        <v>190</v>
      </c>
    </row>
    <row r="22" spans="1:15" ht="12.95" customHeight="1">
      <c r="A22" s="8">
        <v>1039</v>
      </c>
      <c r="B22" s="6" t="s">
        <v>20</v>
      </c>
      <c r="C22" s="9">
        <v>2548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>
        <f t="shared" si="0"/>
        <v>2548</v>
      </c>
    </row>
    <row r="23" spans="1:15" ht="12.95" customHeight="1">
      <c r="A23" s="8">
        <v>2310</v>
      </c>
      <c r="B23" s="6" t="s">
        <v>21</v>
      </c>
      <c r="C23" s="6">
        <v>192.39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>
        <f t="shared" si="0"/>
        <v>192.39</v>
      </c>
    </row>
    <row r="24" spans="1:15" ht="12.95" customHeight="1">
      <c r="A24" s="8">
        <v>2321</v>
      </c>
      <c r="B24" s="6" t="s">
        <v>22</v>
      </c>
      <c r="C24" s="6">
        <v>3181.44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>
        <f t="shared" si="0"/>
        <v>3181.44</v>
      </c>
    </row>
    <row r="25" spans="1:15" ht="12.95" customHeight="1">
      <c r="A25" s="8">
        <v>3111</v>
      </c>
      <c r="B25" s="6" t="s">
        <v>23</v>
      </c>
      <c r="C25" s="9">
        <v>0.1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>
        <f t="shared" si="0"/>
        <v>0.1</v>
      </c>
    </row>
    <row r="26" spans="1:15" ht="12.95" customHeight="1">
      <c r="A26" s="8">
        <v>3231</v>
      </c>
      <c r="B26" s="6" t="s">
        <v>24</v>
      </c>
      <c r="C26" s="9">
        <v>0.1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>
        <f t="shared" si="0"/>
        <v>0.1</v>
      </c>
    </row>
    <row r="27" spans="1:15" ht="12.95" customHeight="1">
      <c r="A27" s="8">
        <v>3313</v>
      </c>
      <c r="B27" s="6" t="s">
        <v>25</v>
      </c>
      <c r="C27" s="9">
        <v>25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9">
        <f t="shared" si="0"/>
        <v>25</v>
      </c>
    </row>
    <row r="28" spans="1:15" ht="12.95" customHeight="1">
      <c r="A28" s="8">
        <v>3314</v>
      </c>
      <c r="B28" s="6" t="s">
        <v>26</v>
      </c>
      <c r="C28" s="9">
        <v>20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>
        <f t="shared" si="0"/>
        <v>20</v>
      </c>
    </row>
    <row r="29" spans="1:15" ht="12.95" customHeight="1">
      <c r="A29" s="8">
        <v>3319</v>
      </c>
      <c r="B29" s="6" t="s">
        <v>27</v>
      </c>
      <c r="C29" s="9">
        <v>275</v>
      </c>
      <c r="D29" s="6"/>
      <c r="E29" s="6"/>
      <c r="F29" s="6"/>
      <c r="G29" s="6"/>
      <c r="H29" s="9">
        <v>40</v>
      </c>
      <c r="I29" s="9"/>
      <c r="J29" s="9"/>
      <c r="K29" s="9"/>
      <c r="L29" s="9"/>
      <c r="M29" s="9"/>
      <c r="N29" s="9"/>
      <c r="O29" s="9">
        <f>SUM(C29:H29)</f>
        <v>315</v>
      </c>
    </row>
    <row r="30" spans="1:15" ht="12.95" customHeight="1">
      <c r="A30" s="8">
        <v>3349</v>
      </c>
      <c r="B30" s="6" t="s">
        <v>28</v>
      </c>
      <c r="C30" s="9">
        <v>5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>
        <f t="shared" si="0"/>
        <v>5</v>
      </c>
    </row>
    <row r="31" spans="1:15" ht="12.95" customHeight="1">
      <c r="A31" s="8">
        <v>3412</v>
      </c>
      <c r="B31" s="6" t="s">
        <v>29</v>
      </c>
      <c r="C31" s="9">
        <v>2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>
        <f t="shared" si="0"/>
        <v>2</v>
      </c>
    </row>
    <row r="32" spans="1:15" ht="12.95" customHeight="1">
      <c r="A32" s="8">
        <v>3511</v>
      </c>
      <c r="B32" s="6" t="s">
        <v>30</v>
      </c>
      <c r="C32" s="9">
        <v>520</v>
      </c>
      <c r="D32" s="6"/>
      <c r="E32" s="6"/>
      <c r="F32" s="6"/>
      <c r="G32" s="6"/>
      <c r="H32" s="6"/>
      <c r="I32" s="6"/>
      <c r="J32" s="43">
        <v>-97.6</v>
      </c>
      <c r="K32" s="43"/>
      <c r="L32" s="43"/>
      <c r="M32" s="43"/>
      <c r="N32" s="43"/>
      <c r="O32" s="42">
        <f>SUM(C32:J32)</f>
        <v>422.4</v>
      </c>
    </row>
    <row r="33" spans="1:15" ht="12.95" customHeight="1">
      <c r="A33" s="8">
        <v>3612</v>
      </c>
      <c r="B33" s="6" t="s">
        <v>31</v>
      </c>
      <c r="C33" s="9">
        <v>475</v>
      </c>
      <c r="D33" s="6"/>
      <c r="E33" s="6"/>
      <c r="F33" s="6"/>
      <c r="G33" s="6"/>
      <c r="H33" s="6"/>
      <c r="I33" s="6"/>
      <c r="J33" s="6"/>
      <c r="K33" s="9">
        <v>196.6</v>
      </c>
      <c r="L33" s="9"/>
      <c r="M33" s="9"/>
      <c r="N33" s="9"/>
      <c r="O33" s="9">
        <f>SUM(C33:K33)</f>
        <v>671.6</v>
      </c>
    </row>
    <row r="34" spans="1:15" ht="12.95" customHeight="1">
      <c r="A34" s="8">
        <v>3613</v>
      </c>
      <c r="B34" s="6" t="s">
        <v>32</v>
      </c>
      <c r="C34" s="9">
        <v>340</v>
      </c>
      <c r="D34" s="6"/>
      <c r="E34" s="6"/>
      <c r="F34" s="6"/>
      <c r="G34" s="6"/>
      <c r="H34" s="6"/>
      <c r="I34" s="6"/>
      <c r="J34" s="9">
        <v>-16.5</v>
      </c>
      <c r="K34" s="9"/>
      <c r="L34" s="9"/>
      <c r="M34" s="9"/>
      <c r="N34" s="9"/>
      <c r="O34" s="9">
        <f>SUM(C34:J34)</f>
        <v>323.5</v>
      </c>
    </row>
    <row r="35" spans="1:15" ht="12.95" customHeight="1">
      <c r="A35" s="8">
        <v>3632</v>
      </c>
      <c r="B35" s="6" t="s">
        <v>33</v>
      </c>
      <c r="C35" s="9">
        <v>410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9">
        <f t="shared" si="0"/>
        <v>410</v>
      </c>
    </row>
    <row r="36" spans="1:15" ht="12.95" customHeight="1">
      <c r="A36" s="8">
        <v>3639</v>
      </c>
      <c r="B36" s="6" t="s">
        <v>34</v>
      </c>
      <c r="C36" s="9">
        <v>400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9">
        <f t="shared" si="0"/>
        <v>400</v>
      </c>
    </row>
    <row r="37" spans="1:15" ht="12.95" customHeight="1">
      <c r="A37" s="8">
        <v>3722</v>
      </c>
      <c r="B37" s="6" t="s">
        <v>35</v>
      </c>
      <c r="C37" s="9">
        <v>270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>
        <f t="shared" si="0"/>
        <v>270</v>
      </c>
    </row>
    <row r="38" spans="1:15" ht="12.95" customHeight="1">
      <c r="A38" s="8">
        <v>3725</v>
      </c>
      <c r="B38" s="6" t="s">
        <v>36</v>
      </c>
      <c r="C38" s="9">
        <v>230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>
        <f t="shared" si="0"/>
        <v>230</v>
      </c>
    </row>
    <row r="39" spans="1:15" ht="12.95" customHeight="1">
      <c r="A39" s="8">
        <v>4351</v>
      </c>
      <c r="B39" s="6" t="s">
        <v>37</v>
      </c>
      <c r="C39" s="9">
        <v>150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9">
        <f t="shared" si="0"/>
        <v>150</v>
      </c>
    </row>
    <row r="40" spans="1:15" ht="12.95" customHeight="1">
      <c r="A40" s="8">
        <v>6171</v>
      </c>
      <c r="B40" s="6" t="s">
        <v>38</v>
      </c>
      <c r="C40" s="11">
        <v>3.8570000000000002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11">
        <f t="shared" si="0"/>
        <v>3.8570000000000002</v>
      </c>
    </row>
    <row r="41" spans="1:15" ht="12.95" customHeight="1">
      <c r="A41" s="8">
        <v>6310</v>
      </c>
      <c r="B41" s="6" t="s">
        <v>39</v>
      </c>
      <c r="C41" s="9">
        <v>1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>
        <f t="shared" si="0"/>
        <v>1</v>
      </c>
    </row>
    <row r="42" spans="1:15" ht="12.95" customHeight="1">
      <c r="A42" s="8">
        <v>6402</v>
      </c>
      <c r="B42" s="6" t="s">
        <v>40</v>
      </c>
      <c r="C42" s="11">
        <v>5.4630000000000001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1">
        <f t="shared" si="0"/>
        <v>5.4630000000000001</v>
      </c>
    </row>
    <row r="43" spans="1:15" ht="12.95" customHeight="1">
      <c r="A43" s="8">
        <v>2310</v>
      </c>
      <c r="B43" s="6" t="s">
        <v>41</v>
      </c>
      <c r="C43" s="9">
        <v>8500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>
        <f t="shared" si="0"/>
        <v>8500</v>
      </c>
    </row>
    <row r="44" spans="1:15" ht="12.95" customHeight="1">
      <c r="A44" s="8">
        <v>3699</v>
      </c>
      <c r="B44" s="6" t="s">
        <v>42</v>
      </c>
      <c r="C44" s="9">
        <v>0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>
        <f t="shared" si="0"/>
        <v>0</v>
      </c>
    </row>
    <row r="45" spans="1:15" s="5" customFormat="1" ht="12.95" customHeight="1">
      <c r="A45" s="8">
        <v>4111</v>
      </c>
      <c r="B45" s="6" t="s">
        <v>104</v>
      </c>
      <c r="C45" s="9"/>
      <c r="D45" s="6"/>
      <c r="E45" s="6"/>
      <c r="F45" s="6"/>
      <c r="G45" s="6"/>
      <c r="H45" s="6"/>
      <c r="I45" s="6"/>
      <c r="J45" s="6"/>
      <c r="K45" s="9">
        <v>30</v>
      </c>
      <c r="L45" s="9"/>
      <c r="M45" s="11">
        <v>91.534999999999997</v>
      </c>
      <c r="N45" s="11"/>
      <c r="O45" s="11">
        <f>SUM(K45:M45)</f>
        <v>121.535</v>
      </c>
    </row>
    <row r="46" spans="1:15" ht="12.95" customHeight="1">
      <c r="A46" s="8">
        <v>4112</v>
      </c>
      <c r="B46" s="6" t="s">
        <v>43</v>
      </c>
      <c r="C46" s="9">
        <v>2796.5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>
        <f t="shared" si="0"/>
        <v>2796.5</v>
      </c>
    </row>
    <row r="47" spans="1:15" ht="12.95" customHeight="1">
      <c r="A47" s="8">
        <v>4116</v>
      </c>
      <c r="B47" s="6" t="s">
        <v>44</v>
      </c>
      <c r="C47" s="9">
        <v>0</v>
      </c>
      <c r="D47" s="6"/>
      <c r="E47" s="6"/>
      <c r="F47" s="6">
        <v>79.786910000000006</v>
      </c>
      <c r="G47" s="6"/>
      <c r="H47" s="6">
        <v>50.180599999999998</v>
      </c>
      <c r="I47" s="6">
        <v>754.66459999999995</v>
      </c>
      <c r="J47" s="9">
        <v>98.405000000000001</v>
      </c>
      <c r="K47" s="9">
        <v>121.54116</v>
      </c>
      <c r="L47" s="9"/>
      <c r="M47" s="22">
        <v>450.30979000000002</v>
      </c>
      <c r="N47" s="22"/>
      <c r="O47" s="22">
        <f>SUM(C47:M47)</f>
        <v>1554.88806</v>
      </c>
    </row>
    <row r="48" spans="1:15" ht="12.95" customHeight="1">
      <c r="A48" s="8">
        <v>4121</v>
      </c>
      <c r="B48" s="6" t="s">
        <v>45</v>
      </c>
      <c r="C48" s="9">
        <v>50</v>
      </c>
      <c r="D48" s="6"/>
      <c r="E48" s="6"/>
      <c r="F48" s="6"/>
      <c r="G48" s="6"/>
      <c r="H48" s="6"/>
      <c r="I48" s="6"/>
      <c r="J48" s="6"/>
      <c r="K48" s="6"/>
      <c r="L48" s="6"/>
      <c r="M48" s="6">
        <v>-15.875999999999999</v>
      </c>
      <c r="N48" s="6"/>
      <c r="O48" s="11">
        <f>SUM(C48:M48)</f>
        <v>34.124000000000002</v>
      </c>
    </row>
    <row r="49" spans="1:15" s="5" customFormat="1" ht="12.95" customHeight="1">
      <c r="A49" s="8">
        <v>4122</v>
      </c>
      <c r="B49" s="6" t="s">
        <v>98</v>
      </c>
      <c r="C49" s="9"/>
      <c r="D49" s="6"/>
      <c r="E49" s="6"/>
      <c r="F49" s="6"/>
      <c r="G49" s="6"/>
      <c r="H49" s="6">
        <v>472.54300000000001</v>
      </c>
      <c r="I49" s="6"/>
      <c r="J49" s="6"/>
      <c r="K49" s="9">
        <v>685.7</v>
      </c>
      <c r="L49" s="9"/>
      <c r="M49" s="11">
        <v>224.239</v>
      </c>
      <c r="N49" s="9">
        <v>20</v>
      </c>
      <c r="O49" s="11">
        <f>SUM(H49:N49)</f>
        <v>1402.482</v>
      </c>
    </row>
    <row r="50" spans="1:15" ht="12.95" customHeight="1">
      <c r="A50" s="8">
        <v>4131</v>
      </c>
      <c r="B50" s="6" t="s">
        <v>46</v>
      </c>
      <c r="C50" s="6">
        <v>1451.64</v>
      </c>
      <c r="D50" s="6"/>
      <c r="E50" s="6"/>
      <c r="F50" s="6"/>
      <c r="G50" s="6"/>
      <c r="H50" s="6"/>
      <c r="I50" s="6"/>
      <c r="J50" s="6"/>
      <c r="K50" s="6">
        <v>193.52199999999999</v>
      </c>
      <c r="L50" s="6"/>
      <c r="M50" s="6">
        <v>148.51</v>
      </c>
      <c r="N50" s="6"/>
      <c r="O50" s="11">
        <f>SUM(C50:M50)</f>
        <v>1793.672</v>
      </c>
    </row>
    <row r="51" spans="1:15" ht="12.95" customHeight="1">
      <c r="A51" s="8">
        <v>4134</v>
      </c>
      <c r="B51" s="6" t="s">
        <v>47</v>
      </c>
      <c r="C51" s="9">
        <v>407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>
        <f t="shared" si="0"/>
        <v>407</v>
      </c>
    </row>
    <row r="52" spans="1:15" s="5" customFormat="1" ht="12.95" customHeight="1">
      <c r="A52" s="8">
        <v>4213</v>
      </c>
      <c r="B52" s="6" t="s">
        <v>112</v>
      </c>
      <c r="C52" s="9"/>
      <c r="D52" s="6"/>
      <c r="E52" s="6"/>
      <c r="F52" s="6"/>
      <c r="G52" s="6"/>
      <c r="H52" s="6"/>
      <c r="I52" s="6"/>
      <c r="J52" s="6"/>
      <c r="K52" s="6"/>
      <c r="L52" s="6"/>
      <c r="M52" s="9">
        <v>1969</v>
      </c>
      <c r="N52" s="9"/>
      <c r="O52" s="9">
        <f>SUM(M52)</f>
        <v>1969</v>
      </c>
    </row>
    <row r="53" spans="1:15" s="5" customFormat="1" ht="12.95" customHeight="1">
      <c r="A53" s="8">
        <v>4216</v>
      </c>
      <c r="B53" s="6" t="s">
        <v>101</v>
      </c>
      <c r="C53" s="9"/>
      <c r="D53" s="6"/>
      <c r="E53" s="6"/>
      <c r="F53" s="6"/>
      <c r="G53" s="6"/>
      <c r="H53" s="6"/>
      <c r="I53" s="9">
        <v>450</v>
      </c>
      <c r="J53" s="22">
        <v>7198.4203900000002</v>
      </c>
      <c r="K53" s="22">
        <v>2404.9319</v>
      </c>
      <c r="L53" s="22"/>
      <c r="M53" s="22">
        <v>7822.9381999999996</v>
      </c>
      <c r="N53" s="22"/>
      <c r="O53" s="22">
        <f>SUM(I53:M53)</f>
        <v>17876.290489999999</v>
      </c>
    </row>
    <row r="54" spans="1:15" s="5" customFormat="1" ht="12.95" customHeight="1">
      <c r="A54" s="8">
        <v>4222</v>
      </c>
      <c r="B54" s="6" t="s">
        <v>105</v>
      </c>
      <c r="C54" s="9"/>
      <c r="D54" s="6"/>
      <c r="E54" s="6"/>
      <c r="F54" s="6"/>
      <c r="G54" s="6"/>
      <c r="H54" s="6"/>
      <c r="I54" s="9"/>
      <c r="J54" s="22">
        <v>4092</v>
      </c>
      <c r="K54" s="9">
        <v>940</v>
      </c>
      <c r="L54" s="9"/>
      <c r="M54" s="9"/>
      <c r="N54" s="9"/>
      <c r="O54" s="9">
        <f>SUM(J54:K54)</f>
        <v>5032</v>
      </c>
    </row>
    <row r="55" spans="1:15" ht="12.95" customHeight="1">
      <c r="A55" s="7" t="s">
        <v>48</v>
      </c>
      <c r="B55" s="7"/>
      <c r="C55" s="10">
        <f>SUM(C4:C51)</f>
        <v>67445.490000000005</v>
      </c>
      <c r="D55" s="10">
        <f>SUM(D4:D51)</f>
        <v>0</v>
      </c>
      <c r="E55" s="10">
        <f>SUM(E4:E51)</f>
        <v>0</v>
      </c>
      <c r="F55" s="25">
        <f>SUM(F4:F51)</f>
        <v>79.786910000000006</v>
      </c>
      <c r="G55" s="10">
        <v>0</v>
      </c>
      <c r="H55" s="20">
        <f>SUM(H29:H51)</f>
        <v>562.72360000000003</v>
      </c>
      <c r="I55" s="20">
        <f>SUM(I4:I53)</f>
        <v>2654.9346</v>
      </c>
      <c r="J55" s="25">
        <f>SUM(J5:J54)</f>
        <v>11274.72539</v>
      </c>
      <c r="K55" s="25">
        <f>SUM(K8:K54)</f>
        <v>4572.2950600000004</v>
      </c>
      <c r="L55" s="25"/>
      <c r="M55" s="25">
        <f>SUM(M4:M54)</f>
        <v>14260.655989999999</v>
      </c>
      <c r="N55" s="10">
        <f>SUM(N49:N54)</f>
        <v>20</v>
      </c>
      <c r="O55" s="25">
        <f>SUM(O4:O54)</f>
        <v>100870.61155000002</v>
      </c>
    </row>
    <row r="56" spans="1:15" ht="12.95" customHeight="1">
      <c r="A56" s="16"/>
      <c r="B56" s="26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ht="12.95" customHeight="1">
      <c r="A57" s="16"/>
      <c r="B57" s="16"/>
      <c r="C57" s="18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3"/>
    </row>
    <row r="58" spans="1:15" ht="12.95" customHeight="1">
      <c r="A58" s="16"/>
      <c r="B58" s="16"/>
      <c r="C58" s="18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3"/>
    </row>
    <row r="59" spans="1:15" ht="12.95" customHeight="1">
      <c r="A59" s="56" t="s">
        <v>93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8"/>
    </row>
    <row r="60" spans="1:15" ht="12.95" customHeight="1">
      <c r="A60" s="24"/>
      <c r="B60" s="24"/>
      <c r="C60" s="19" t="s">
        <v>53</v>
      </c>
      <c r="D60" s="14" t="s">
        <v>54</v>
      </c>
      <c r="E60" s="14" t="s">
        <v>90</v>
      </c>
      <c r="F60" s="14" t="s">
        <v>91</v>
      </c>
      <c r="G60" s="14" t="s">
        <v>96</v>
      </c>
      <c r="H60" s="14" t="s">
        <v>97</v>
      </c>
      <c r="I60" s="14" t="s">
        <v>100</v>
      </c>
      <c r="J60" s="14" t="s">
        <v>102</v>
      </c>
      <c r="K60" s="14" t="s">
        <v>103</v>
      </c>
      <c r="L60" s="14" t="s">
        <v>109</v>
      </c>
      <c r="M60" s="14" t="s">
        <v>111</v>
      </c>
      <c r="N60" s="14"/>
      <c r="O60" s="14" t="s">
        <v>89</v>
      </c>
    </row>
    <row r="61" spans="1:15" ht="12.95" customHeight="1">
      <c r="A61" s="8">
        <v>8115</v>
      </c>
      <c r="B61" s="6" t="s">
        <v>49</v>
      </c>
      <c r="C61" s="9">
        <v>250</v>
      </c>
      <c r="D61" s="9">
        <v>233.4</v>
      </c>
      <c r="E61" s="9">
        <v>242</v>
      </c>
      <c r="F61" s="22">
        <v>107.67649</v>
      </c>
      <c r="G61" s="9">
        <v>238.4</v>
      </c>
      <c r="H61" s="9">
        <v>1333</v>
      </c>
      <c r="I61" s="9">
        <v>773.3</v>
      </c>
      <c r="J61" s="9">
        <v>536.1</v>
      </c>
      <c r="K61" s="21">
        <v>523.68510000000003</v>
      </c>
      <c r="L61" s="9">
        <v>241</v>
      </c>
      <c r="M61" s="22">
        <v>-5978.0376100000003</v>
      </c>
      <c r="N61" s="22"/>
      <c r="O61" s="22">
        <f>SUM(C61:M61)</f>
        <v>-1499.4760200000001</v>
      </c>
    </row>
    <row r="62" spans="1:15" ht="12.95" customHeight="1">
      <c r="A62" s="8">
        <v>8123</v>
      </c>
      <c r="B62" s="6" t="s">
        <v>50</v>
      </c>
      <c r="C62" s="6">
        <v>0</v>
      </c>
      <c r="D62" s="6"/>
      <c r="E62" s="6"/>
      <c r="F62" s="6"/>
      <c r="G62" s="6"/>
      <c r="H62" s="9">
        <v>5700</v>
      </c>
      <c r="I62" s="9"/>
      <c r="J62" s="9"/>
      <c r="K62" s="9">
        <v>2853.64</v>
      </c>
      <c r="L62" s="9"/>
      <c r="M62" s="22">
        <v>1369.07971</v>
      </c>
      <c r="N62" s="22"/>
      <c r="O62" s="22">
        <f>SUM(C62:M62)</f>
        <v>9922.7197099999994</v>
      </c>
    </row>
    <row r="63" spans="1:15" s="5" customFormat="1" ht="17.25" customHeight="1">
      <c r="A63" s="8">
        <v>8124</v>
      </c>
      <c r="B63" s="6" t="s">
        <v>51</v>
      </c>
      <c r="C63" s="12">
        <v>-5399.7</v>
      </c>
      <c r="D63" s="6"/>
      <c r="E63" s="6"/>
      <c r="F63" s="6"/>
      <c r="G63" s="6"/>
      <c r="H63" s="6"/>
      <c r="I63" s="6"/>
      <c r="J63" s="6"/>
      <c r="K63" s="9">
        <v>-196.6</v>
      </c>
      <c r="L63" s="9"/>
      <c r="M63" s="9">
        <v>-30</v>
      </c>
      <c r="N63" s="9"/>
      <c r="O63" s="22">
        <f>SUM(C63:M63)</f>
        <v>-5626.3</v>
      </c>
    </row>
    <row r="64" spans="1:15" s="5" customFormat="1" ht="17.25" customHeight="1">
      <c r="A64" s="6"/>
      <c r="B64" s="7" t="s">
        <v>52</v>
      </c>
      <c r="C64" s="13">
        <f>C61+C62+C63</f>
        <v>-5149.7</v>
      </c>
      <c r="D64" s="9">
        <f>D61+D62+D63</f>
        <v>233.4</v>
      </c>
      <c r="E64" s="9">
        <f t="shared" ref="E64:F64" si="1">E61+E62+E63</f>
        <v>242</v>
      </c>
      <c r="F64" s="22">
        <f t="shared" si="1"/>
        <v>107.67649</v>
      </c>
      <c r="G64" s="9">
        <f t="shared" ref="G64:K64" si="2">SUM(G61:G63)</f>
        <v>238.4</v>
      </c>
      <c r="H64" s="9">
        <f t="shared" si="2"/>
        <v>7033</v>
      </c>
      <c r="I64" s="9">
        <f t="shared" si="2"/>
        <v>773.3</v>
      </c>
      <c r="J64" s="9">
        <f t="shared" si="2"/>
        <v>536.1</v>
      </c>
      <c r="K64" s="21">
        <f t="shared" si="2"/>
        <v>3180.7251000000001</v>
      </c>
      <c r="L64" s="9">
        <f>SUM(L61:L63)</f>
        <v>241</v>
      </c>
      <c r="M64" s="9">
        <f>SUM(M61:M63)</f>
        <v>-4638.9579000000003</v>
      </c>
      <c r="N64" s="9"/>
      <c r="O64" s="46">
        <f>SUM(O61:O63)</f>
        <v>2796.9436899999992</v>
      </c>
    </row>
    <row r="65" spans="1:15" s="5" customFormat="1" ht="17.25" customHeight="1">
      <c r="A65" s="16"/>
      <c r="B65" s="16"/>
      <c r="C65" s="1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23"/>
    </row>
    <row r="66" spans="1:15" s="17" customFormat="1" ht="22.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1:15" s="17" customFormat="1" ht="17.25" customHeight="1">
      <c r="A67" s="31"/>
      <c r="B67" s="31"/>
      <c r="C67" s="31"/>
      <c r="D67" s="31"/>
      <c r="E67" s="31"/>
      <c r="F67" s="31"/>
      <c r="G67" s="37"/>
      <c r="H67" s="37"/>
      <c r="I67" s="40"/>
      <c r="J67" s="41"/>
      <c r="K67" s="44"/>
      <c r="L67" s="47"/>
      <c r="M67" s="48"/>
      <c r="N67" s="49"/>
      <c r="O67" s="31"/>
    </row>
    <row r="68" spans="1:15" ht="17.25" customHeight="1">
      <c r="A68" s="32"/>
      <c r="B68" s="17"/>
      <c r="C68" s="33"/>
      <c r="D68" s="33"/>
      <c r="E68" s="3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17.25" customHeight="1">
      <c r="A69" s="32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34"/>
    </row>
    <row r="70" spans="1:15" ht="17.25" customHeight="1">
      <c r="A70" s="32"/>
      <c r="B70" s="17"/>
      <c r="C70" s="35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23"/>
    </row>
    <row r="71" spans="1:15" ht="17.25" customHeight="1">
      <c r="A71" s="17"/>
      <c r="B71" s="16"/>
      <c r="C71" s="36"/>
      <c r="D71" s="33"/>
      <c r="E71" s="33"/>
      <c r="F71" s="23"/>
      <c r="G71" s="23"/>
      <c r="H71" s="23"/>
      <c r="I71" s="23"/>
      <c r="J71" s="23"/>
      <c r="K71" s="23"/>
      <c r="L71" s="23"/>
      <c r="M71" s="23"/>
      <c r="N71" s="23"/>
      <c r="O71" s="23"/>
    </row>
  </sheetData>
  <mergeCells count="2">
    <mergeCell ref="A66:O66"/>
    <mergeCell ref="A59:O5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60"/>
  <sheetViews>
    <sheetView tabSelected="1" topLeftCell="A28" workbookViewId="0">
      <selection activeCell="P59" sqref="P59"/>
    </sheetView>
  </sheetViews>
  <sheetFormatPr defaultRowHeight="15"/>
  <cols>
    <col min="2" max="2" width="31" customWidth="1"/>
    <col min="3" max="3" width="9.85546875" customWidth="1"/>
    <col min="5" max="5" width="9.140625" style="5"/>
    <col min="6" max="7" width="9.28515625" style="5" customWidth="1"/>
    <col min="8" max="8" width="11.140625" style="5" customWidth="1"/>
    <col min="9" max="9" width="10.42578125" style="5" customWidth="1"/>
    <col min="10" max="14" width="12.7109375" style="5" customWidth="1"/>
    <col min="15" max="15" width="13.85546875" customWidth="1"/>
  </cols>
  <sheetData>
    <row r="2" spans="1:16" ht="15.75">
      <c r="A2" s="3"/>
      <c r="B2" s="4" t="s">
        <v>55</v>
      </c>
      <c r="C2" s="15" t="s">
        <v>53</v>
      </c>
      <c r="D2" s="19" t="s">
        <v>54</v>
      </c>
      <c r="E2" s="19" t="s">
        <v>90</v>
      </c>
      <c r="F2" s="19" t="s">
        <v>91</v>
      </c>
      <c r="G2" s="19" t="s">
        <v>96</v>
      </c>
      <c r="H2" s="19" t="s">
        <v>97</v>
      </c>
      <c r="I2" s="19" t="s">
        <v>100</v>
      </c>
      <c r="J2" s="19" t="s">
        <v>102</v>
      </c>
      <c r="K2" s="19" t="s">
        <v>103</v>
      </c>
      <c r="L2" s="19" t="s">
        <v>109</v>
      </c>
      <c r="M2" s="19" t="s">
        <v>111</v>
      </c>
      <c r="N2" s="19" t="s">
        <v>116</v>
      </c>
      <c r="O2" s="14" t="s">
        <v>89</v>
      </c>
    </row>
    <row r="3" spans="1:16" ht="15.75">
      <c r="A3" s="3"/>
      <c r="B3" s="4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>
      <c r="A4" s="3">
        <v>1036</v>
      </c>
      <c r="B4" s="1" t="s">
        <v>20</v>
      </c>
      <c r="C4" s="9">
        <v>146.80000000000001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2">
        <f t="shared" ref="O4:O43" si="0">SUM(C4:M4)</f>
        <v>146.80000000000001</v>
      </c>
    </row>
    <row r="5" spans="1:16">
      <c r="A5" s="3">
        <v>2212</v>
      </c>
      <c r="B5" s="1" t="s">
        <v>56</v>
      </c>
      <c r="C5" s="9">
        <v>2678</v>
      </c>
      <c r="D5" s="6"/>
      <c r="E5" s="6"/>
      <c r="F5" s="6"/>
      <c r="G5" s="6"/>
      <c r="H5" s="6"/>
      <c r="I5" s="6"/>
      <c r="J5" s="6"/>
      <c r="K5" s="6"/>
      <c r="L5" s="6"/>
      <c r="M5" s="9">
        <v>400</v>
      </c>
      <c r="N5" s="9"/>
      <c r="O5" s="52">
        <f t="shared" si="0"/>
        <v>3078</v>
      </c>
    </row>
    <row r="6" spans="1:16">
      <c r="A6" s="3">
        <v>2219</v>
      </c>
      <c r="B6" s="1" t="s">
        <v>57</v>
      </c>
      <c r="C6" s="9">
        <v>2550</v>
      </c>
      <c r="D6" s="6"/>
      <c r="E6" s="6"/>
      <c r="F6" s="6"/>
      <c r="G6" s="6"/>
      <c r="H6" s="9">
        <v>5700</v>
      </c>
      <c r="I6" s="9">
        <v>619</v>
      </c>
      <c r="J6" s="9"/>
      <c r="K6" s="9">
        <v>1300</v>
      </c>
      <c r="L6" s="9"/>
      <c r="M6" s="22">
        <v>-3851.1193400000002</v>
      </c>
      <c r="N6" s="22"/>
      <c r="O6" s="53">
        <f t="shared" si="0"/>
        <v>6317.8806599999998</v>
      </c>
    </row>
    <row r="7" spans="1:16">
      <c r="A7" s="3">
        <v>2292</v>
      </c>
      <c r="B7" s="1" t="s">
        <v>58</v>
      </c>
      <c r="C7" s="6">
        <v>99.39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52">
        <f t="shared" si="0"/>
        <v>99.39</v>
      </c>
    </row>
    <row r="8" spans="1:16">
      <c r="A8" s="3">
        <v>2310</v>
      </c>
      <c r="B8" s="1" t="s">
        <v>21</v>
      </c>
      <c r="C8" s="9">
        <v>230</v>
      </c>
      <c r="D8" s="6"/>
      <c r="E8" s="6"/>
      <c r="F8" s="6"/>
      <c r="G8" s="9">
        <v>119</v>
      </c>
      <c r="H8" s="6"/>
      <c r="I8" s="9">
        <v>68</v>
      </c>
      <c r="J8" s="9"/>
      <c r="K8" s="9"/>
      <c r="L8" s="9"/>
      <c r="M8" s="9"/>
      <c r="N8" s="9"/>
      <c r="O8" s="52">
        <f t="shared" si="0"/>
        <v>417</v>
      </c>
      <c r="P8" s="38"/>
    </row>
    <row r="9" spans="1:16">
      <c r="A9" s="3">
        <v>2321</v>
      </c>
      <c r="B9" s="1" t="s">
        <v>59</v>
      </c>
      <c r="C9" s="9">
        <v>1053</v>
      </c>
      <c r="D9" s="6"/>
      <c r="E9" s="6"/>
      <c r="F9" s="6"/>
      <c r="G9" s="6"/>
      <c r="H9" s="6">
        <v>50.180599999999998</v>
      </c>
      <c r="I9" s="6"/>
      <c r="J9" s="6">
        <v>11290.420389999999</v>
      </c>
      <c r="K9" s="6">
        <v>48.22316</v>
      </c>
      <c r="L9" s="6"/>
      <c r="M9" s="6">
        <v>20142.791730000001</v>
      </c>
      <c r="N9" s="6"/>
      <c r="O9" s="53">
        <f t="shared" si="0"/>
        <v>32584.615879999998</v>
      </c>
    </row>
    <row r="10" spans="1:16">
      <c r="A10" s="3">
        <v>3111</v>
      </c>
      <c r="B10" s="1" t="s">
        <v>23</v>
      </c>
      <c r="C10" s="9">
        <v>1420</v>
      </c>
      <c r="D10" s="6"/>
      <c r="E10" s="6"/>
      <c r="F10" s="6"/>
      <c r="G10" s="6"/>
      <c r="H10" s="9">
        <v>315</v>
      </c>
      <c r="I10" s="9"/>
      <c r="J10" s="9"/>
      <c r="K10" s="9"/>
      <c r="L10" s="9"/>
      <c r="M10" s="9"/>
      <c r="N10" s="9"/>
      <c r="O10" s="52">
        <f t="shared" si="0"/>
        <v>1735</v>
      </c>
    </row>
    <row r="11" spans="1:16">
      <c r="A11" s="3">
        <v>3113</v>
      </c>
      <c r="B11" s="1" t="s">
        <v>60</v>
      </c>
      <c r="C11" s="9">
        <v>2600</v>
      </c>
      <c r="D11" s="6"/>
      <c r="E11" s="6"/>
      <c r="F11" s="6"/>
      <c r="G11" s="6"/>
      <c r="H11" s="6"/>
      <c r="I11" s="6">
        <v>562.16459999999995</v>
      </c>
      <c r="J11" s="6"/>
      <c r="K11" s="6"/>
      <c r="L11" s="9">
        <v>49</v>
      </c>
      <c r="M11" s="9"/>
      <c r="N11" s="9"/>
      <c r="O11" s="54">
        <f t="shared" si="0"/>
        <v>3211.1646000000001</v>
      </c>
    </row>
    <row r="12" spans="1:16">
      <c r="A12" s="3">
        <v>3231</v>
      </c>
      <c r="B12" s="1" t="s">
        <v>61</v>
      </c>
      <c r="C12" s="9">
        <v>35</v>
      </c>
      <c r="D12" s="6"/>
      <c r="E12" s="6"/>
      <c r="F12" s="6"/>
      <c r="G12" s="6"/>
      <c r="H12" s="6"/>
      <c r="I12" s="6"/>
      <c r="J12" s="9">
        <v>14</v>
      </c>
      <c r="K12" s="9"/>
      <c r="L12" s="9"/>
      <c r="M12" s="9"/>
      <c r="N12" s="9"/>
      <c r="O12" s="52">
        <f t="shared" si="0"/>
        <v>49</v>
      </c>
    </row>
    <row r="13" spans="1:16">
      <c r="A13" s="3">
        <v>3313</v>
      </c>
      <c r="B13" s="1" t="s">
        <v>25</v>
      </c>
      <c r="C13" s="9">
        <v>189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52">
        <f t="shared" si="0"/>
        <v>189</v>
      </c>
    </row>
    <row r="14" spans="1:16">
      <c r="A14" s="3">
        <v>3314</v>
      </c>
      <c r="B14" s="1" t="s">
        <v>26</v>
      </c>
      <c r="C14" s="9">
        <v>573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52">
        <f t="shared" si="0"/>
        <v>573</v>
      </c>
    </row>
    <row r="15" spans="1:16">
      <c r="A15" s="3">
        <v>3319</v>
      </c>
      <c r="B15" s="1" t="s">
        <v>27</v>
      </c>
      <c r="C15" s="9">
        <v>1721.4</v>
      </c>
      <c r="D15" s="6"/>
      <c r="E15" s="6"/>
      <c r="F15" s="9">
        <v>35</v>
      </c>
      <c r="G15" s="9">
        <v>10</v>
      </c>
      <c r="H15" s="9"/>
      <c r="I15" s="9">
        <v>5</v>
      </c>
      <c r="J15" s="9"/>
      <c r="K15" s="9"/>
      <c r="L15" s="9"/>
      <c r="M15" s="9">
        <v>60.48</v>
      </c>
      <c r="N15" s="9">
        <v>-19.829999999999998</v>
      </c>
      <c r="O15" s="52">
        <f>SUM(C15:N15)</f>
        <v>1812.0500000000002</v>
      </c>
    </row>
    <row r="16" spans="1:16">
      <c r="A16" s="3">
        <v>3322</v>
      </c>
      <c r="B16" s="1" t="s">
        <v>62</v>
      </c>
      <c r="C16" s="9">
        <v>350</v>
      </c>
      <c r="D16" s="9">
        <v>233.4</v>
      </c>
      <c r="E16" s="6"/>
      <c r="F16" s="6"/>
      <c r="G16" s="6"/>
      <c r="H16" s="6"/>
      <c r="I16" s="6"/>
      <c r="J16" s="6"/>
      <c r="K16" s="9">
        <v>1205</v>
      </c>
      <c r="L16" s="9"/>
      <c r="M16" s="9"/>
      <c r="N16" s="9"/>
      <c r="O16" s="9">
        <f t="shared" si="0"/>
        <v>1788.4</v>
      </c>
    </row>
    <row r="17" spans="1:16" s="5" customFormat="1">
      <c r="A17" s="8">
        <v>3326</v>
      </c>
      <c r="B17" s="6" t="s">
        <v>106</v>
      </c>
      <c r="C17" s="9"/>
      <c r="D17" s="9"/>
      <c r="E17" s="6"/>
      <c r="F17" s="6"/>
      <c r="G17" s="6"/>
      <c r="H17" s="6"/>
      <c r="I17" s="6"/>
      <c r="J17" s="6"/>
      <c r="K17" s="9">
        <v>59.4</v>
      </c>
      <c r="L17" s="9"/>
      <c r="M17" s="9"/>
      <c r="N17" s="9"/>
      <c r="O17" s="9">
        <f t="shared" si="0"/>
        <v>59.4</v>
      </c>
    </row>
    <row r="18" spans="1:16">
      <c r="A18" s="3">
        <v>3330</v>
      </c>
      <c r="B18" s="1" t="s">
        <v>63</v>
      </c>
      <c r="C18" s="9">
        <v>50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>
        <f t="shared" si="0"/>
        <v>50</v>
      </c>
    </row>
    <row r="19" spans="1:16">
      <c r="A19" s="3">
        <v>3341</v>
      </c>
      <c r="B19" s="1" t="s">
        <v>64</v>
      </c>
      <c r="C19" s="9">
        <v>10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>
        <f t="shared" si="0"/>
        <v>10</v>
      </c>
    </row>
    <row r="20" spans="1:16">
      <c r="A20" s="3">
        <v>3349</v>
      </c>
      <c r="B20" s="1" t="s">
        <v>65</v>
      </c>
      <c r="C20" s="9">
        <v>50</v>
      </c>
      <c r="D20" s="6"/>
      <c r="E20" s="6"/>
      <c r="F20" s="9">
        <v>54.5</v>
      </c>
      <c r="G20" s="9"/>
      <c r="H20" s="9"/>
      <c r="I20" s="9"/>
      <c r="J20" s="9"/>
      <c r="K20" s="9"/>
      <c r="L20" s="9"/>
      <c r="M20" s="9">
        <v>48</v>
      </c>
      <c r="N20" s="9"/>
      <c r="O20" s="9">
        <f t="shared" si="0"/>
        <v>152.5</v>
      </c>
    </row>
    <row r="21" spans="1:16">
      <c r="A21" s="3">
        <v>3399</v>
      </c>
      <c r="B21" s="1" t="s">
        <v>66</v>
      </c>
      <c r="C21" s="9">
        <v>80</v>
      </c>
      <c r="D21" s="6"/>
      <c r="E21" s="6"/>
      <c r="F21" s="6"/>
      <c r="G21" s="6"/>
      <c r="H21" s="6"/>
      <c r="I21" s="6"/>
      <c r="J21" s="6"/>
      <c r="K21" s="6"/>
      <c r="L21" s="6"/>
      <c r="M21" s="9">
        <v>20</v>
      </c>
      <c r="N21" s="9">
        <v>39.83</v>
      </c>
      <c r="O21" s="52">
        <f>SUM(C21:N21)</f>
        <v>139.82999999999998</v>
      </c>
    </row>
    <row r="22" spans="1:16">
      <c r="A22" s="3">
        <v>3412</v>
      </c>
      <c r="B22" s="1" t="s">
        <v>29</v>
      </c>
      <c r="C22" s="9">
        <v>4090</v>
      </c>
      <c r="D22" s="6"/>
      <c r="E22" s="6"/>
      <c r="F22" s="6"/>
      <c r="G22" s="9">
        <v>83</v>
      </c>
      <c r="H22" s="9">
        <v>600</v>
      </c>
      <c r="I22" s="9"/>
      <c r="J22" s="9">
        <v>250</v>
      </c>
      <c r="K22" s="9"/>
      <c r="L22" s="9"/>
      <c r="M22" s="9"/>
      <c r="N22" s="9"/>
      <c r="O22" s="9">
        <f t="shared" si="0"/>
        <v>5023</v>
      </c>
      <c r="P22" s="38"/>
    </row>
    <row r="23" spans="1:16">
      <c r="A23" s="3">
        <v>3419</v>
      </c>
      <c r="B23" s="1" t="s">
        <v>67</v>
      </c>
      <c r="C23" s="9">
        <v>280</v>
      </c>
      <c r="D23" s="6"/>
      <c r="E23" s="6"/>
      <c r="F23" s="9">
        <v>18</v>
      </c>
      <c r="G23" s="9">
        <v>1</v>
      </c>
      <c r="H23" s="9">
        <v>55</v>
      </c>
      <c r="I23" s="9">
        <v>3</v>
      </c>
      <c r="J23" s="9"/>
      <c r="K23" s="9">
        <v>32</v>
      </c>
      <c r="L23" s="9"/>
      <c r="M23" s="9">
        <v>30</v>
      </c>
      <c r="N23" s="9"/>
      <c r="O23" s="9">
        <f t="shared" si="0"/>
        <v>419</v>
      </c>
    </row>
    <row r="24" spans="1:16">
      <c r="A24" s="3">
        <v>3421</v>
      </c>
      <c r="B24" s="1" t="s">
        <v>68</v>
      </c>
      <c r="C24" s="9">
        <v>650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>
        <f t="shared" si="0"/>
        <v>650</v>
      </c>
    </row>
    <row r="25" spans="1:16">
      <c r="A25" s="3">
        <v>3511</v>
      </c>
      <c r="B25" s="1" t="s">
        <v>30</v>
      </c>
      <c r="C25" s="9">
        <v>683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>
        <f t="shared" si="0"/>
        <v>683</v>
      </c>
    </row>
    <row r="26" spans="1:16" s="5" customFormat="1">
      <c r="A26" s="8">
        <v>3522</v>
      </c>
      <c r="B26" s="6" t="s">
        <v>99</v>
      </c>
      <c r="C26" s="9"/>
      <c r="D26" s="6"/>
      <c r="E26" s="6"/>
      <c r="F26" s="6"/>
      <c r="G26" s="6"/>
      <c r="H26" s="9">
        <v>25</v>
      </c>
      <c r="I26" s="9"/>
      <c r="J26" s="9"/>
      <c r="K26" s="9"/>
      <c r="L26" s="9"/>
      <c r="M26" s="9"/>
      <c r="N26" s="9"/>
      <c r="O26" s="9">
        <f t="shared" si="0"/>
        <v>25</v>
      </c>
    </row>
    <row r="27" spans="1:16">
      <c r="A27" s="3">
        <v>3543</v>
      </c>
      <c r="B27" s="1" t="s">
        <v>69</v>
      </c>
      <c r="C27" s="9"/>
      <c r="D27" s="6"/>
      <c r="E27" s="6"/>
      <c r="F27" s="9">
        <v>10</v>
      </c>
      <c r="G27" s="9"/>
      <c r="H27" s="9"/>
      <c r="I27" s="9"/>
      <c r="J27" s="9"/>
      <c r="K27" s="9"/>
      <c r="L27" s="9"/>
      <c r="M27" s="9">
        <v>5</v>
      </c>
      <c r="N27" s="9"/>
      <c r="O27" s="9">
        <f t="shared" si="0"/>
        <v>15</v>
      </c>
    </row>
    <row r="28" spans="1:16">
      <c r="A28" s="3">
        <v>3612</v>
      </c>
      <c r="B28" s="1" t="s">
        <v>31</v>
      </c>
      <c r="C28" s="9">
        <v>237.9</v>
      </c>
      <c r="D28" s="6"/>
      <c r="E28" s="6"/>
      <c r="F28" s="6"/>
      <c r="G28" s="6"/>
      <c r="H28" s="6"/>
      <c r="I28" s="6"/>
      <c r="J28" s="6"/>
      <c r="K28" s="11">
        <v>215.12200000000001</v>
      </c>
      <c r="L28" s="11"/>
      <c r="M28" s="9">
        <v>184.51</v>
      </c>
      <c r="N28" s="9"/>
      <c r="O28" s="11">
        <f t="shared" si="0"/>
        <v>637.53200000000004</v>
      </c>
    </row>
    <row r="29" spans="1:16">
      <c r="A29" s="3">
        <v>3613</v>
      </c>
      <c r="B29" s="1" t="s">
        <v>32</v>
      </c>
      <c r="C29" s="9">
        <v>1680</v>
      </c>
      <c r="D29" s="6"/>
      <c r="E29" s="9">
        <v>242</v>
      </c>
      <c r="F29" s="9"/>
      <c r="G29" s="9"/>
      <c r="H29" s="9"/>
      <c r="I29" s="9"/>
      <c r="J29" s="9"/>
      <c r="K29" s="9">
        <v>-1178</v>
      </c>
      <c r="L29" s="9"/>
      <c r="M29" s="9"/>
      <c r="N29" s="9"/>
      <c r="O29" s="9">
        <f t="shared" si="0"/>
        <v>744</v>
      </c>
    </row>
    <row r="30" spans="1:16">
      <c r="A30" s="3">
        <v>3631</v>
      </c>
      <c r="B30" s="1" t="s">
        <v>70</v>
      </c>
      <c r="C30" s="9">
        <v>1050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>
        <f t="shared" si="0"/>
        <v>1050</v>
      </c>
    </row>
    <row r="31" spans="1:16">
      <c r="A31" s="3">
        <v>3632</v>
      </c>
      <c r="B31" s="1" t="s">
        <v>71</v>
      </c>
      <c r="C31" s="9">
        <v>80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>
        <f t="shared" si="0"/>
        <v>80</v>
      </c>
    </row>
    <row r="32" spans="1:16" s="5" customFormat="1">
      <c r="A32" s="8">
        <v>3633</v>
      </c>
      <c r="B32" s="6" t="s">
        <v>110</v>
      </c>
      <c r="C32" s="9"/>
      <c r="D32" s="6"/>
      <c r="E32" s="6"/>
      <c r="F32" s="6"/>
      <c r="G32" s="6"/>
      <c r="H32" s="6"/>
      <c r="I32" s="6"/>
      <c r="J32" s="6"/>
      <c r="K32" s="6"/>
      <c r="L32" s="9">
        <v>192</v>
      </c>
      <c r="M32" s="9">
        <v>170</v>
      </c>
      <c r="N32" s="9"/>
      <c r="O32" s="9">
        <f t="shared" si="0"/>
        <v>362</v>
      </c>
    </row>
    <row r="33" spans="1:15">
      <c r="A33" s="3">
        <v>3635</v>
      </c>
      <c r="B33" s="1" t="s">
        <v>72</v>
      </c>
      <c r="C33" s="9">
        <v>460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>
        <f t="shared" si="0"/>
        <v>460</v>
      </c>
    </row>
    <row r="34" spans="1:15">
      <c r="A34" s="3">
        <v>3639</v>
      </c>
      <c r="B34" s="1" t="s">
        <v>73</v>
      </c>
      <c r="C34" s="9">
        <v>11951.6</v>
      </c>
      <c r="D34" s="6"/>
      <c r="E34" s="6"/>
      <c r="F34" s="6"/>
      <c r="G34" s="6"/>
      <c r="H34" s="6"/>
      <c r="I34" s="9">
        <v>41.5</v>
      </c>
      <c r="J34" s="11">
        <v>84.405000000000001</v>
      </c>
      <c r="K34" s="11">
        <v>1626.9580000000001</v>
      </c>
      <c r="L34" s="11"/>
      <c r="M34" s="11">
        <v>364.97500000000002</v>
      </c>
      <c r="N34" s="11"/>
      <c r="O34" s="11">
        <f t="shared" si="0"/>
        <v>14069.438000000002</v>
      </c>
    </row>
    <row r="35" spans="1:15">
      <c r="A35" s="3">
        <v>3699</v>
      </c>
      <c r="B35" s="1" t="s">
        <v>74</v>
      </c>
      <c r="C35" s="9">
        <v>3000</v>
      </c>
      <c r="D35" s="6"/>
      <c r="E35" s="6"/>
      <c r="F35" s="6"/>
      <c r="G35" s="6"/>
      <c r="H35" s="6"/>
      <c r="I35" s="6"/>
      <c r="J35" s="9">
        <v>64</v>
      </c>
      <c r="K35" s="11"/>
      <c r="L35" s="11"/>
      <c r="M35" s="11">
        <v>830</v>
      </c>
      <c r="N35" s="11"/>
      <c r="O35" s="9">
        <f t="shared" si="0"/>
        <v>3894</v>
      </c>
    </row>
    <row r="36" spans="1:15">
      <c r="A36" s="3">
        <v>3722</v>
      </c>
      <c r="B36" s="1" t="s">
        <v>35</v>
      </c>
      <c r="C36" s="9">
        <v>5350</v>
      </c>
      <c r="D36" s="6"/>
      <c r="E36" s="6"/>
      <c r="F36" s="6"/>
      <c r="G36" s="6"/>
      <c r="H36" s="6"/>
      <c r="I36" s="6"/>
      <c r="J36" s="6"/>
      <c r="K36" s="6"/>
      <c r="L36" s="6"/>
      <c r="M36" s="6">
        <v>3.2320000000000002</v>
      </c>
      <c r="N36" s="6"/>
      <c r="O36" s="9">
        <f t="shared" si="0"/>
        <v>5353.232</v>
      </c>
    </row>
    <row r="37" spans="1:15">
      <c r="A37" s="3">
        <v>3725</v>
      </c>
      <c r="B37" s="1" t="s">
        <v>36</v>
      </c>
      <c r="C37" s="9">
        <v>700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>
        <f t="shared" si="0"/>
        <v>700</v>
      </c>
    </row>
    <row r="38" spans="1:15">
      <c r="A38" s="3">
        <v>3726</v>
      </c>
      <c r="B38" s="1" t="s">
        <v>75</v>
      </c>
      <c r="C38" s="9">
        <v>75.8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>
        <f t="shared" si="0"/>
        <v>75.8</v>
      </c>
    </row>
    <row r="39" spans="1:15">
      <c r="A39" s="3">
        <v>3745</v>
      </c>
      <c r="B39" s="1" t="s">
        <v>76</v>
      </c>
      <c r="C39" s="9">
        <v>300</v>
      </c>
      <c r="D39" s="6"/>
      <c r="E39" s="6"/>
      <c r="F39" s="6"/>
      <c r="G39" s="6"/>
      <c r="H39" s="6"/>
      <c r="I39" s="6"/>
      <c r="J39" s="6"/>
      <c r="K39" s="6"/>
      <c r="L39" s="6"/>
      <c r="M39" s="9">
        <v>20</v>
      </c>
      <c r="N39" s="9"/>
      <c r="O39" s="9">
        <f t="shared" si="0"/>
        <v>320</v>
      </c>
    </row>
    <row r="40" spans="1:15" s="5" customFormat="1">
      <c r="A40" s="8">
        <v>3769</v>
      </c>
      <c r="B40" s="6" t="s">
        <v>113</v>
      </c>
      <c r="C40" s="9"/>
      <c r="D40" s="6"/>
      <c r="E40" s="6"/>
      <c r="F40" s="6"/>
      <c r="G40" s="6"/>
      <c r="H40" s="6"/>
      <c r="I40" s="6"/>
      <c r="J40" s="6"/>
      <c r="K40" s="6"/>
      <c r="L40" s="6"/>
      <c r="M40" s="9">
        <v>60</v>
      </c>
      <c r="N40" s="9"/>
      <c r="O40" s="9">
        <f t="shared" si="0"/>
        <v>60</v>
      </c>
    </row>
    <row r="41" spans="1:15">
      <c r="A41" s="3">
        <v>4351</v>
      </c>
      <c r="B41" s="1" t="s">
        <v>37</v>
      </c>
      <c r="C41" s="9">
        <v>1267.4000000000001</v>
      </c>
      <c r="D41" s="6"/>
      <c r="E41" s="6"/>
      <c r="F41" s="6"/>
      <c r="G41" s="6"/>
      <c r="H41" s="6">
        <v>472.54300000000001</v>
      </c>
      <c r="I41" s="9">
        <v>151</v>
      </c>
      <c r="J41" s="9"/>
      <c r="K41" s="9"/>
      <c r="L41" s="9"/>
      <c r="M41" s="11">
        <v>224.239</v>
      </c>
      <c r="N41" s="11"/>
      <c r="O41" s="11">
        <f t="shared" si="0"/>
        <v>2115.1820000000002</v>
      </c>
    </row>
    <row r="42" spans="1:15">
      <c r="A42" s="3">
        <v>5212</v>
      </c>
      <c r="B42" s="6" t="s">
        <v>108</v>
      </c>
      <c r="C42" s="9">
        <v>50</v>
      </c>
      <c r="D42" s="6"/>
      <c r="E42" s="6"/>
      <c r="F42" s="6"/>
      <c r="G42" s="6"/>
      <c r="H42" s="6"/>
      <c r="I42" s="9">
        <v>60</v>
      </c>
      <c r="J42" s="9"/>
      <c r="K42" s="11">
        <v>3435.6170000000002</v>
      </c>
      <c r="L42" s="11"/>
      <c r="M42" s="11">
        <v>-3196.0369999999998</v>
      </c>
      <c r="N42" s="11"/>
      <c r="O42" s="11">
        <f t="shared" si="0"/>
        <v>349.58000000000038</v>
      </c>
    </row>
    <row r="43" spans="1:15">
      <c r="A43" s="3">
        <v>5512</v>
      </c>
      <c r="B43" s="1" t="s">
        <v>77</v>
      </c>
      <c r="C43" s="9">
        <v>1809.5</v>
      </c>
      <c r="D43" s="6"/>
      <c r="E43" s="6"/>
      <c r="F43" s="6"/>
      <c r="G43" s="6"/>
      <c r="H43" s="9">
        <v>360</v>
      </c>
      <c r="I43" s="9">
        <v>450</v>
      </c>
      <c r="J43" s="9">
        <v>108</v>
      </c>
      <c r="K43" s="9">
        <v>38.700000000000003</v>
      </c>
      <c r="L43" s="9"/>
      <c r="M43" s="11">
        <v>203.11500000000001</v>
      </c>
      <c r="N43" s="11"/>
      <c r="O43" s="11">
        <f t="shared" si="0"/>
        <v>2969.3149999999996</v>
      </c>
    </row>
    <row r="44" spans="1:15">
      <c r="A44" s="3"/>
      <c r="B44" s="1" t="s">
        <v>78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5">
      <c r="A45" s="3"/>
      <c r="B45" s="6" t="s">
        <v>79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5">
      <c r="A46" s="3"/>
      <c r="B46" s="1" t="s">
        <v>80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5">
      <c r="A47" s="3"/>
      <c r="B47" s="1" t="s">
        <v>81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5">
      <c r="A48" s="3">
        <v>5311</v>
      </c>
      <c r="B48" s="6" t="s">
        <v>107</v>
      </c>
      <c r="C48" s="9">
        <v>15</v>
      </c>
      <c r="D48" s="6"/>
      <c r="E48" s="6"/>
      <c r="F48" s="6"/>
      <c r="G48" s="6"/>
      <c r="H48" s="9">
        <v>18</v>
      </c>
      <c r="I48" s="9">
        <v>18.3</v>
      </c>
      <c r="J48" s="9"/>
      <c r="K48" s="9">
        <v>940</v>
      </c>
      <c r="L48" s="9"/>
      <c r="M48" s="11">
        <v>-4.9790000000000001</v>
      </c>
      <c r="N48" s="11"/>
      <c r="O48" s="11">
        <f t="shared" ref="O48:O57" si="1">SUM(C48:M48)</f>
        <v>986.32099999999991</v>
      </c>
    </row>
    <row r="49" spans="1:15">
      <c r="A49" s="3">
        <v>6112</v>
      </c>
      <c r="B49" s="1" t="s">
        <v>82</v>
      </c>
      <c r="C49" s="9">
        <v>1314</v>
      </c>
      <c r="D49" s="6"/>
      <c r="E49" s="6"/>
      <c r="F49" s="6"/>
      <c r="G49" s="6"/>
      <c r="H49" s="6"/>
      <c r="I49" s="6"/>
      <c r="J49" s="6"/>
      <c r="K49" s="6"/>
      <c r="L49" s="6"/>
      <c r="M49" s="9">
        <v>36.5</v>
      </c>
      <c r="N49" s="9"/>
      <c r="O49" s="9">
        <f t="shared" si="1"/>
        <v>1350.5</v>
      </c>
    </row>
    <row r="50" spans="1:15" s="5" customFormat="1">
      <c r="A50" s="8">
        <v>6114</v>
      </c>
      <c r="B50" s="6" t="s">
        <v>115</v>
      </c>
      <c r="C50" s="9"/>
      <c r="D50" s="6"/>
      <c r="E50" s="6"/>
      <c r="F50" s="6"/>
      <c r="G50" s="6"/>
      <c r="H50" s="6"/>
      <c r="I50" s="6"/>
      <c r="J50" s="6"/>
      <c r="K50" s="6"/>
      <c r="L50" s="6"/>
      <c r="M50" s="21">
        <v>102.8897</v>
      </c>
      <c r="N50" s="21"/>
      <c r="O50" s="21">
        <f t="shared" si="1"/>
        <v>102.8897</v>
      </c>
    </row>
    <row r="51" spans="1:15" s="5" customFormat="1">
      <c r="A51" s="8">
        <v>6118</v>
      </c>
      <c r="B51" s="6" t="s">
        <v>114</v>
      </c>
      <c r="C51" s="9"/>
      <c r="D51" s="6"/>
      <c r="E51" s="6"/>
      <c r="F51" s="6"/>
      <c r="G51" s="6"/>
      <c r="H51" s="6"/>
      <c r="I51" s="6"/>
      <c r="J51" s="6"/>
      <c r="K51" s="9">
        <v>30</v>
      </c>
      <c r="L51" s="9"/>
      <c r="M51" s="9"/>
      <c r="N51" s="9"/>
      <c r="O51" s="9">
        <f t="shared" si="1"/>
        <v>30</v>
      </c>
    </row>
    <row r="52" spans="1:15">
      <c r="A52" s="3">
        <v>6171</v>
      </c>
      <c r="B52" s="1" t="s">
        <v>83</v>
      </c>
      <c r="C52" s="9">
        <v>11182</v>
      </c>
      <c r="D52" s="6"/>
      <c r="E52" s="6"/>
      <c r="F52" s="6">
        <v>10.9634</v>
      </c>
      <c r="G52" s="9">
        <v>25.4</v>
      </c>
      <c r="H52" s="9">
        <v>0</v>
      </c>
      <c r="I52" s="9"/>
      <c r="J52" s="9"/>
      <c r="K52" s="9"/>
      <c r="L52" s="9"/>
      <c r="M52" s="11">
        <v>18.100999999999999</v>
      </c>
      <c r="N52" s="11"/>
      <c r="O52" s="21">
        <f t="shared" si="1"/>
        <v>11236.464400000001</v>
      </c>
    </row>
    <row r="53" spans="1:15">
      <c r="A53" s="3">
        <v>6310</v>
      </c>
      <c r="B53" s="1" t="s">
        <v>84</v>
      </c>
      <c r="C53" s="9">
        <v>182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>
        <f t="shared" si="1"/>
        <v>182</v>
      </c>
    </row>
    <row r="54" spans="1:15">
      <c r="A54" s="3">
        <v>6320</v>
      </c>
      <c r="B54" s="1" t="s">
        <v>85</v>
      </c>
      <c r="C54" s="9">
        <v>170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>
        <f t="shared" si="1"/>
        <v>170</v>
      </c>
    </row>
    <row r="55" spans="1:15">
      <c r="A55" s="3">
        <v>6330</v>
      </c>
      <c r="B55" s="1" t="s">
        <v>86</v>
      </c>
      <c r="C55" s="9">
        <v>407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>
        <f t="shared" si="1"/>
        <v>407</v>
      </c>
    </row>
    <row r="56" spans="1:15">
      <c r="A56" s="3">
        <v>6399</v>
      </c>
      <c r="B56" s="1" t="s">
        <v>87</v>
      </c>
      <c r="C56" s="9">
        <v>1475</v>
      </c>
      <c r="D56" s="6"/>
      <c r="E56" s="6"/>
      <c r="F56" s="6"/>
      <c r="G56" s="6"/>
      <c r="H56" s="6"/>
      <c r="I56" s="6">
        <v>1450.27</v>
      </c>
      <c r="J56" s="6"/>
      <c r="K56" s="6"/>
      <c r="L56" s="6"/>
      <c r="M56" s="9">
        <v>-6250</v>
      </c>
      <c r="N56" s="9"/>
      <c r="O56" s="9">
        <f t="shared" si="1"/>
        <v>-3324.73</v>
      </c>
    </row>
    <row r="57" spans="1:15" s="5" customFormat="1">
      <c r="A57" s="8">
        <v>6409</v>
      </c>
      <c r="B57" s="6" t="s">
        <v>92</v>
      </c>
      <c r="C57" s="9"/>
      <c r="D57" s="6"/>
      <c r="E57" s="6"/>
      <c r="F57" s="9">
        <v>59</v>
      </c>
      <c r="G57" s="9"/>
      <c r="H57" s="9"/>
      <c r="I57" s="9"/>
      <c r="J57" s="9"/>
      <c r="K57" s="9"/>
      <c r="L57" s="9"/>
      <c r="M57" s="9"/>
      <c r="N57" s="9"/>
      <c r="O57" s="9">
        <f t="shared" si="1"/>
        <v>59</v>
      </c>
    </row>
    <row r="58" spans="1:15" ht="15.75">
      <c r="A58" s="2" t="s">
        <v>88</v>
      </c>
      <c r="B58" s="2"/>
      <c r="C58" s="10">
        <f>SUM(SUM(C3:C56))</f>
        <v>62295.790000000008</v>
      </c>
      <c r="D58" s="10">
        <f>SUM(SUM(D3:D56))</f>
        <v>233.4</v>
      </c>
      <c r="E58" s="10">
        <f>SUM(SUM(E3:E56))</f>
        <v>242</v>
      </c>
      <c r="F58" s="20">
        <f>SUM(SUM(F3:F57))</f>
        <v>187.46340000000001</v>
      </c>
      <c r="G58" s="10">
        <f>SUM(G8:G57)</f>
        <v>238.4</v>
      </c>
      <c r="H58" s="20">
        <f>SUM(H6:H57)</f>
        <v>7595.7235999999994</v>
      </c>
      <c r="I58" s="20">
        <f>SUM(I6:I57)</f>
        <v>3428.2345999999998</v>
      </c>
      <c r="J58" s="25">
        <f>SUM(J4:J57)</f>
        <v>11810.82539</v>
      </c>
      <c r="K58" s="25">
        <f>SUM(K6:K57)</f>
        <v>7753.02016</v>
      </c>
      <c r="L58" s="10">
        <f>SUM(L11:L57)</f>
        <v>241</v>
      </c>
      <c r="M58" s="25">
        <f>SUM(M5:M57)</f>
        <v>9621.698089999998</v>
      </c>
      <c r="N58" s="10">
        <f>SUM(N6:N57)</f>
        <v>20</v>
      </c>
      <c r="O58" s="25">
        <f>SUM(O4:O57)</f>
        <v>103667.55524000002</v>
      </c>
    </row>
    <row r="59" spans="1:15">
      <c r="A59" s="6"/>
      <c r="B59" s="29" t="s">
        <v>95</v>
      </c>
      <c r="C59" s="30">
        <v>42732</v>
      </c>
      <c r="D59" s="30">
        <v>42753</v>
      </c>
      <c r="E59" s="30">
        <v>42781</v>
      </c>
      <c r="F59" s="30">
        <v>42821</v>
      </c>
      <c r="G59" s="30">
        <v>42858</v>
      </c>
      <c r="H59" s="30">
        <v>42872</v>
      </c>
      <c r="I59" s="30">
        <v>42914</v>
      </c>
      <c r="J59" s="45">
        <v>42942</v>
      </c>
      <c r="K59" s="45">
        <v>43033</v>
      </c>
      <c r="L59" s="45">
        <v>43061</v>
      </c>
      <c r="M59" s="45">
        <v>43096</v>
      </c>
      <c r="N59" s="45">
        <v>43110</v>
      </c>
      <c r="O59" s="39"/>
    </row>
    <row r="60" spans="1:15">
      <c r="C60" s="38"/>
      <c r="G60" s="38"/>
      <c r="H60" s="50"/>
      <c r="I60" s="50"/>
      <c r="J60" s="51"/>
      <c r="K60" s="51"/>
      <c r="L60" s="38"/>
      <c r="M60" s="51"/>
      <c r="N60" s="51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2017-05-23T11:32:47Z</cp:lastPrinted>
  <dcterms:created xsi:type="dcterms:W3CDTF">2017-04-05T08:47:15Z</dcterms:created>
  <dcterms:modified xsi:type="dcterms:W3CDTF">2018-01-25T13:13:47Z</dcterms:modified>
</cp:coreProperties>
</file>